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Sheet1" sheetId="1" r:id="rId1"/>
    <sheet name="Tracker Set-up" sheetId="7" r:id="rId2"/>
  </sheets>
  <definedNames>
    <definedName name="_xlnm.Print_Titles" localSheetId="1">'Tracker Set-up'!$1:$3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I33" i="1"/>
  <c r="H33" i="1"/>
  <c r="G33" i="1"/>
  <c r="F33" i="1"/>
  <c r="R32" i="1"/>
  <c r="Q32" i="1"/>
  <c r="P32" i="1"/>
  <c r="U32" i="1" s="1"/>
  <c r="N32" i="1"/>
  <c r="J32" i="1"/>
  <c r="T32" i="1" s="1"/>
  <c r="R31" i="1"/>
  <c r="Q31" i="1"/>
  <c r="P31" i="1"/>
  <c r="U31" i="1" s="1"/>
  <c r="O31" i="1"/>
  <c r="N31" i="1"/>
  <c r="J31" i="1"/>
  <c r="T31" i="1" s="1"/>
  <c r="R30" i="1"/>
  <c r="Q30" i="1"/>
  <c r="P30" i="1"/>
  <c r="O30" i="1" s="1"/>
  <c r="N30" i="1"/>
  <c r="J30" i="1"/>
  <c r="T30" i="1" s="1"/>
  <c r="S29" i="1"/>
  <c r="R29" i="1"/>
  <c r="Q29" i="1"/>
  <c r="P29" i="1"/>
  <c r="O29" i="1" s="1"/>
  <c r="N29" i="1"/>
  <c r="J29" i="1"/>
  <c r="T29" i="1" s="1"/>
  <c r="R28" i="1"/>
  <c r="Q28" i="1"/>
  <c r="P28" i="1"/>
  <c r="O28" i="1" s="1"/>
  <c r="N28" i="1"/>
  <c r="J28" i="1"/>
  <c r="S28" i="1" s="1"/>
  <c r="R27" i="1"/>
  <c r="Q27" i="1"/>
  <c r="P27" i="1"/>
  <c r="O27" i="1" s="1"/>
  <c r="N27" i="1"/>
  <c r="J27" i="1"/>
  <c r="T27" i="1" s="1"/>
  <c r="R26" i="1"/>
  <c r="Q26" i="1"/>
  <c r="P26" i="1"/>
  <c r="U26" i="1" s="1"/>
  <c r="N26" i="1"/>
  <c r="J26" i="1"/>
  <c r="S26" i="1" s="1"/>
  <c r="R25" i="1"/>
  <c r="Q25" i="1"/>
  <c r="Q33" i="1" s="1"/>
  <c r="P25" i="1"/>
  <c r="U25" i="1" s="1"/>
  <c r="N25" i="1"/>
  <c r="J25" i="1"/>
  <c r="T25" i="1" s="1"/>
  <c r="R33" i="1" l="1"/>
  <c r="T26" i="1"/>
  <c r="S30" i="1"/>
  <c r="J33" i="1"/>
  <c r="S33" i="1" s="1"/>
  <c r="U27" i="1"/>
  <c r="U29" i="1"/>
  <c r="U28" i="1"/>
  <c r="S31" i="1"/>
  <c r="P33" i="1"/>
  <c r="O33" i="1" s="1"/>
  <c r="O25" i="1"/>
  <c r="O26" i="1"/>
  <c r="T28" i="1"/>
  <c r="U30" i="1"/>
  <c r="S32" i="1"/>
  <c r="N33" i="1"/>
  <c r="S27" i="1"/>
  <c r="O32" i="1"/>
  <c r="T33" i="1"/>
  <c r="S25" i="1"/>
  <c r="F17" i="1"/>
  <c r="R10" i="1"/>
  <c r="R11" i="1"/>
  <c r="R12" i="1"/>
  <c r="R13" i="1"/>
  <c r="R14" i="1"/>
  <c r="R15" i="1"/>
  <c r="R16" i="1"/>
  <c r="R9" i="1"/>
  <c r="Q10" i="1"/>
  <c r="Q11" i="1"/>
  <c r="Q12" i="1"/>
  <c r="Q13" i="1"/>
  <c r="Q14" i="1"/>
  <c r="Q15" i="1"/>
  <c r="Q16" i="1"/>
  <c r="Q9" i="1"/>
  <c r="O14" i="1"/>
  <c r="N10" i="1"/>
  <c r="N11" i="1"/>
  <c r="N12" i="1"/>
  <c r="N13" i="1"/>
  <c r="N14" i="1"/>
  <c r="N15" i="1"/>
  <c r="N16" i="1"/>
  <c r="J10" i="1"/>
  <c r="T10" i="1" s="1"/>
  <c r="J11" i="1"/>
  <c r="T11" i="1" s="1"/>
  <c r="J12" i="1"/>
  <c r="T12" i="1" s="1"/>
  <c r="J13" i="1"/>
  <c r="T13" i="1" s="1"/>
  <c r="J14" i="1"/>
  <c r="T14" i="1" s="1"/>
  <c r="J15" i="1"/>
  <c r="T15" i="1" s="1"/>
  <c r="J16" i="1"/>
  <c r="T16" i="1" s="1"/>
  <c r="N9" i="1"/>
  <c r="M17" i="1"/>
  <c r="L17" i="1"/>
  <c r="K17" i="1"/>
  <c r="P10" i="1"/>
  <c r="U10" i="1" s="1"/>
  <c r="P11" i="1"/>
  <c r="U11" i="1" s="1"/>
  <c r="P12" i="1"/>
  <c r="U12" i="1" s="1"/>
  <c r="P13" i="1"/>
  <c r="U13" i="1" s="1"/>
  <c r="P14" i="1"/>
  <c r="U14" i="1" s="1"/>
  <c r="P15" i="1"/>
  <c r="O15" i="1" s="1"/>
  <c r="P16" i="1"/>
  <c r="O16" i="1" s="1"/>
  <c r="P9" i="1"/>
  <c r="U9" i="1" s="1"/>
  <c r="I17" i="1"/>
  <c r="H17" i="1"/>
  <c r="G17" i="1"/>
  <c r="J9" i="1"/>
  <c r="T9" i="1" s="1"/>
  <c r="U33" i="1" l="1"/>
  <c r="Q17" i="1"/>
  <c r="S15" i="1"/>
  <c r="N17" i="1"/>
  <c r="O13" i="1"/>
  <c r="S16" i="1"/>
  <c r="U16" i="1"/>
  <c r="O12" i="1"/>
  <c r="S14" i="1"/>
  <c r="U15" i="1"/>
  <c r="P17" i="1"/>
  <c r="O11" i="1"/>
  <c r="S13" i="1"/>
  <c r="O9" i="1"/>
  <c r="O10" i="1"/>
  <c r="S12" i="1"/>
  <c r="S11" i="1"/>
  <c r="R17" i="1"/>
  <c r="S10" i="1"/>
  <c r="S9" i="1"/>
  <c r="J17" i="1"/>
  <c r="O17" i="1" l="1"/>
  <c r="U17" i="1"/>
  <c r="T17" i="1"/>
  <c r="S17" i="1"/>
</calcChain>
</file>

<file path=xl/sharedStrings.xml><?xml version="1.0" encoding="utf-8"?>
<sst xmlns="http://schemas.openxmlformats.org/spreadsheetml/2006/main" count="293" uniqueCount="115">
  <si>
    <t>(A)</t>
  </si>
  <si>
    <t>(B)</t>
  </si>
  <si>
    <t>(C )</t>
  </si>
  <si>
    <t>(D)</t>
  </si>
  <si>
    <t>(E=A+C)</t>
  </si>
  <si>
    <t>(F)</t>
  </si>
  <si>
    <t>(G)</t>
  </si>
  <si>
    <t>(H)</t>
  </si>
  <si>
    <t>(J=K-H)</t>
  </si>
  <si>
    <t>(Q=G/K)</t>
  </si>
  <si>
    <t xml:space="preserve">(M=G-F) </t>
  </si>
  <si>
    <t>(N=G-H)</t>
  </si>
  <si>
    <t>(O=F/E)</t>
  </si>
  <si>
    <t>(P=G/E)</t>
  </si>
  <si>
    <t>(I=G/H)</t>
  </si>
  <si>
    <t>(K=A+C+D)</t>
  </si>
  <si>
    <t>إنشاء المتتبع الهندسي النموذجي</t>
  </si>
  <si>
    <t>المنطقة</t>
  </si>
  <si>
    <t>معرف السجل</t>
  </si>
  <si>
    <t>نوع الوثيقة</t>
  </si>
  <si>
    <t>سجل D1T</t>
  </si>
  <si>
    <t>سجل مخططات أنظمة العمليات</t>
  </si>
  <si>
    <t>S - موقع 1</t>
  </si>
  <si>
    <t>F - موقع 1</t>
  </si>
  <si>
    <t>A - موقع 1</t>
  </si>
  <si>
    <t>S - المكتب الرئيسي</t>
  </si>
  <si>
    <t>F - المكتب الرئيسي</t>
  </si>
  <si>
    <t>A - المكتب الرئيسي</t>
  </si>
  <si>
    <t>سجل HAS</t>
  </si>
  <si>
    <t>سجل CT</t>
  </si>
  <si>
    <t>سجل TT</t>
  </si>
  <si>
    <t>حسابات أنظمة العمليات</t>
  </si>
  <si>
    <t>مهام أنظمة العمليات</t>
  </si>
  <si>
    <t>(نوع 1) نشاط TXXX، المخططات</t>
  </si>
  <si>
    <t>مخطط رقم 1، وحدة 1</t>
  </si>
  <si>
    <t>مخطط رقم 2، وحدة 1</t>
  </si>
  <si>
    <t>الإجمالي الفرعي للنشاط TXXX</t>
  </si>
  <si>
    <t>الإجمالي الفرعي للنشاط TZZZ</t>
  </si>
  <si>
    <t>الإجمالي الفرعي للنشاط T@@@</t>
  </si>
  <si>
    <t>الإجمالي الفرعي للنشاط T###</t>
  </si>
  <si>
    <t>نشاط T+++ - حساب</t>
  </si>
  <si>
    <t>حساب رقم 1</t>
  </si>
  <si>
    <t>حساب رقم 2</t>
  </si>
  <si>
    <t>الإجمالي الفرعي للنشاط T+++</t>
  </si>
  <si>
    <t>نشاط T$$$ - إشراف</t>
  </si>
  <si>
    <t>الإجمالي الفرعي للنشاط T$$$</t>
  </si>
  <si>
    <t>الميزانية المكتسبة</t>
  </si>
  <si>
    <t>الاكتمال %</t>
  </si>
  <si>
    <t>المتبقي</t>
  </si>
  <si>
    <t xml:space="preserve">بدء التصميم والصياغة بمساعدة الحاسوب </t>
  </si>
  <si>
    <t>البدء</t>
  </si>
  <si>
    <t>صادر للمراجعة</t>
  </si>
  <si>
    <t>صادر للاعتماد</t>
  </si>
  <si>
    <t>صادر للتصميم</t>
  </si>
  <si>
    <t>صادر للاعتماد/صادر للتسعير</t>
  </si>
  <si>
    <t>كود طباعة البائع 1/4 #</t>
  </si>
  <si>
    <t>وصف تخصص الرمز</t>
  </si>
  <si>
    <t>منطقة D مرافق - D</t>
  </si>
  <si>
    <t>معمارية</t>
  </si>
  <si>
    <t>الإدارة الهندسية</t>
  </si>
  <si>
    <t>مدنية</t>
  </si>
  <si>
    <t>كهربية</t>
  </si>
  <si>
    <t>عامة</t>
  </si>
  <si>
    <t>أجهزة</t>
  </si>
  <si>
    <t>ميكانيكية</t>
  </si>
  <si>
    <t>إنشائية</t>
  </si>
  <si>
    <t>إجمالي المنطقة D</t>
  </si>
  <si>
    <t>الميزانية</t>
  </si>
  <si>
    <t>المكتسب</t>
  </si>
  <si>
    <t>التوقعات</t>
  </si>
  <si>
    <t>التباين</t>
  </si>
  <si>
    <t>الميزانية الأصلية</t>
  </si>
  <si>
    <t>تغيير النطاق</t>
  </si>
  <si>
    <t>الاتجاهات</t>
  </si>
  <si>
    <t>الميزانية الحالية</t>
  </si>
  <si>
    <t>مكتسب الجدول الزمني</t>
  </si>
  <si>
    <t>المكتسب الفعلي</t>
  </si>
  <si>
    <t>الساعات الفعلية</t>
  </si>
  <si>
    <t>الأداء حتي تاريخه</t>
  </si>
  <si>
    <t>إجمالي التوقعات</t>
  </si>
  <si>
    <t>تباين الجدولة</t>
  </si>
  <si>
    <t>تباين التكلفة</t>
  </si>
  <si>
    <t>الجدول الزمني (الميزانية)</t>
  </si>
  <si>
    <t>الفعلي (الميزانية)</t>
  </si>
  <si>
    <t>الفعلي (التوقعات)</t>
  </si>
  <si>
    <t>لجدول الزمني (الميزانية)</t>
  </si>
  <si>
    <t>رقم السجل</t>
  </si>
  <si>
    <t>صادر للإنشاء</t>
  </si>
  <si>
    <t xml:space="preserve">إكتمال قاعدة البيانات </t>
  </si>
  <si>
    <t>إكتمال المراجعات</t>
  </si>
  <si>
    <t>المعتمدة</t>
  </si>
  <si>
    <t>تنبؤ الميزانية</t>
  </si>
  <si>
    <t xml:space="preserve"> نشاط T@@@، المخططات (نوع 2)</t>
  </si>
  <si>
    <t xml:space="preserve"> نشاط TZZZ، المخططات (نوع 1)</t>
  </si>
  <si>
    <t xml:space="preserve"> نشاط T###، المخططات (نوع 2)</t>
  </si>
  <si>
    <t>إدراة  التخصصات الهندسية</t>
  </si>
  <si>
    <t>صادر لتقييم المخاطر والتشغيل</t>
  </si>
  <si>
    <t>صادر للإنشاء/صادر للمشروع</t>
  </si>
  <si>
    <t>أ</t>
  </si>
  <si>
    <t>ب</t>
  </si>
  <si>
    <t>ج</t>
  </si>
  <si>
    <t xml:space="preserve">د=أ+ب </t>
  </si>
  <si>
    <t>هـ</t>
  </si>
  <si>
    <t>و</t>
  </si>
  <si>
    <t>ز</t>
  </si>
  <si>
    <t>ح = و/ ز</t>
  </si>
  <si>
    <t>ط = ي - ز</t>
  </si>
  <si>
    <t>ي= أ + ب + ج</t>
  </si>
  <si>
    <t>ك = و - هـ</t>
  </si>
  <si>
    <t>م = و - ز</t>
  </si>
  <si>
    <t>ن = هـ/د</t>
  </si>
  <si>
    <t>س = و/ د</t>
  </si>
  <si>
    <t xml:space="preserve">ع = و / ي </t>
  </si>
  <si>
    <t xml:space="preserve">التوقعات غير المكتملة </t>
  </si>
  <si>
    <t>النسبة المئوية للإكتمال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</si>
</sst>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3" fontId="4" fillId="0" borderId="0" xfId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4" borderId="8" xfId="1" applyNumberFormat="1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43" fontId="4" fillId="0" borderId="11" xfId="1" applyFont="1" applyBorder="1" applyAlignment="1">
      <alignment vertical="center" wrapText="1"/>
    </xf>
    <xf numFmtId="164" fontId="4" fillId="0" borderId="11" xfId="1" applyNumberFormat="1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43" fontId="4" fillId="0" borderId="5" xfId="1" applyFont="1" applyBorder="1" applyAlignment="1">
      <alignment vertical="center" wrapText="1"/>
    </xf>
    <xf numFmtId="43" fontId="4" fillId="0" borderId="10" xfId="1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vertical="center" wrapText="1"/>
    </xf>
    <xf numFmtId="43" fontId="4" fillId="2" borderId="5" xfId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164" fontId="4" fillId="2" borderId="9" xfId="1" applyNumberFormat="1" applyFont="1" applyFill="1" applyBorder="1" applyAlignment="1">
      <alignment horizontal="right" vertical="center" wrapText="1"/>
    </xf>
    <xf numFmtId="43" fontId="4" fillId="2" borderId="10" xfId="1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3" fontId="4" fillId="3" borderId="0" xfId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3" fontId="4" fillId="3" borderId="10" xfId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43" fontId="4" fillId="3" borderId="4" xfId="1" applyFont="1" applyFill="1" applyBorder="1" applyAlignment="1">
      <alignment vertical="center" wrapText="1"/>
    </xf>
    <xf numFmtId="43" fontId="4" fillId="3" borderId="9" xfId="1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center" wrapText="1"/>
    </xf>
    <xf numFmtId="164" fontId="4" fillId="0" borderId="10" xfId="1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vertical="center" wrapText="1"/>
    </xf>
    <xf numFmtId="164" fontId="4" fillId="0" borderId="9" xfId="1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13" xfId="0" applyBorder="1" applyAlignment="1">
      <alignment horizontal="center" vertical="center" wrapText="1" readingOrder="2"/>
    </xf>
    <xf numFmtId="0" fontId="0" fillId="4" borderId="11" xfId="0" applyFill="1" applyBorder="1" applyAlignment="1">
      <alignment horizontal="center" vertical="center" wrapText="1" readingOrder="2"/>
    </xf>
    <xf numFmtId="0" fontId="0" fillId="4" borderId="10" xfId="0" applyFill="1" applyBorder="1" applyAlignment="1">
      <alignment horizontal="center" vertical="center" wrapText="1" readingOrder="2"/>
    </xf>
    <xf numFmtId="0" fontId="0" fillId="4" borderId="1" xfId="0" applyFill="1" applyBorder="1" applyAlignment="1">
      <alignment horizontal="center" vertical="center" wrapText="1" readingOrder="2"/>
    </xf>
    <xf numFmtId="0" fontId="0" fillId="6" borderId="7" xfId="0" applyFill="1" applyBorder="1" applyAlignment="1">
      <alignment horizontal="center" vertical="center" wrapText="1" readingOrder="2"/>
    </xf>
    <xf numFmtId="9" fontId="0" fillId="6" borderId="12" xfId="0" applyNumberFormat="1" applyFill="1" applyBorder="1" applyAlignment="1">
      <alignment horizontal="center" vertical="center" wrapText="1" readingOrder="2"/>
    </xf>
    <xf numFmtId="0" fontId="0" fillId="6" borderId="12" xfId="0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wrapText="1" readingOrder="2"/>
    </xf>
    <xf numFmtId="0" fontId="0" fillId="0" borderId="8" xfId="0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 wrapText="1" readingOrder="2"/>
    </xf>
    <xf numFmtId="0" fontId="0" fillId="5" borderId="7" xfId="0" applyFill="1" applyBorder="1" applyAlignment="1">
      <alignment horizontal="center" vertical="center" wrapText="1" readingOrder="2"/>
    </xf>
    <xf numFmtId="0" fontId="0" fillId="5" borderId="8" xfId="0" applyFill="1" applyBorder="1" applyAlignment="1">
      <alignment horizontal="center" vertical="center" wrapText="1" readingOrder="2"/>
    </xf>
    <xf numFmtId="0" fontId="0" fillId="5" borderId="12" xfId="0" applyFill="1" applyBorder="1" applyAlignment="1">
      <alignment horizontal="center" vertical="center" wrapText="1" readingOrder="2"/>
    </xf>
    <xf numFmtId="9" fontId="0" fillId="6" borderId="7" xfId="0" applyNumberFormat="1" applyFill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right" vertical="center" readingOrder="2"/>
    </xf>
    <xf numFmtId="0" fontId="7" fillId="0" borderId="13" xfId="0" applyFont="1" applyBorder="1" applyAlignment="1">
      <alignment horizontal="right" vertical="center" wrapText="1" readingOrder="2"/>
    </xf>
    <xf numFmtId="0" fontId="6" fillId="4" borderId="9" xfId="0" applyFont="1" applyFill="1" applyBorder="1" applyAlignment="1">
      <alignment horizontal="center" vertical="center" wrapText="1" readingOrder="2"/>
    </xf>
    <xf numFmtId="0" fontId="6" fillId="4" borderId="9" xfId="0" applyFont="1" applyFill="1" applyBorder="1" applyAlignment="1">
      <alignment horizontal="center" vertical="center" readingOrder="2"/>
    </xf>
    <xf numFmtId="0" fontId="0" fillId="0" borderId="7" xfId="0" applyBorder="1" applyAlignment="1">
      <alignment horizontal="center" vertical="center" readingOrder="2"/>
    </xf>
    <xf numFmtId="0" fontId="0" fillId="5" borderId="7" xfId="0" applyFill="1" applyBorder="1" applyAlignment="1">
      <alignment horizontal="center" vertical="center" readingOrder="2"/>
    </xf>
    <xf numFmtId="0" fontId="0" fillId="5" borderId="8" xfId="0" applyFill="1" applyBorder="1" applyAlignment="1">
      <alignment horizontal="center" vertical="center" readingOrder="2"/>
    </xf>
    <xf numFmtId="0" fontId="7" fillId="0" borderId="13" xfId="0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left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4" fillId="0" borderId="4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right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3" borderId="6" xfId="0" applyFont="1" applyFill="1" applyBorder="1" applyAlignment="1">
      <alignment horizontal="center" vertical="center" wrapText="1" readingOrder="2"/>
    </xf>
    <xf numFmtId="0" fontId="4" fillId="4" borderId="7" xfId="0" applyFont="1" applyFill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 readingOrder="2"/>
    </xf>
    <xf numFmtId="0" fontId="4" fillId="7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readingOrder="2"/>
    </xf>
    <xf numFmtId="0" fontId="3" fillId="0" borderId="11" xfId="0" applyFont="1" applyBorder="1" applyAlignment="1">
      <alignment horizontal="center" readingOrder="2"/>
    </xf>
    <xf numFmtId="0" fontId="3" fillId="0" borderId="10" xfId="0" applyFont="1" applyBorder="1" applyAlignment="1">
      <alignment horizontal="center" readingOrder="2"/>
    </xf>
    <xf numFmtId="0" fontId="0" fillId="6" borderId="1" xfId="0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FF00"/>
      <color rgb="FF00CC00"/>
      <color rgb="FF0000FF"/>
      <color rgb="FF009900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0</xdr:rowOff>
    </xdr:from>
    <xdr:to>
      <xdr:col>21</xdr:col>
      <xdr:colOff>47625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837175" y="0"/>
          <a:ext cx="11811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134470</xdr:rowOff>
    </xdr:from>
    <xdr:to>
      <xdr:col>1</xdr:col>
      <xdr:colOff>1892636</xdr:colOff>
      <xdr:row>3</xdr:row>
      <xdr:rowOff>559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59" y="134470"/>
          <a:ext cx="181419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U33"/>
  <sheetViews>
    <sheetView showGridLines="0" rightToLeft="1" tabSelected="1" zoomScaleNormal="100" workbookViewId="0">
      <selection activeCell="V5" sqref="V5"/>
    </sheetView>
  </sheetViews>
  <sheetFormatPr defaultColWidth="9.140625" defaultRowHeight="11.25" x14ac:dyDescent="0.2"/>
  <cols>
    <col min="1" max="4" width="9.140625" style="1"/>
    <col min="5" max="5" width="13.5703125" style="1" customWidth="1"/>
    <col min="6" max="6" width="6" style="2" customWidth="1"/>
    <col min="7" max="7" width="6" style="2" hidden="1" customWidth="1"/>
    <col min="8" max="8" width="5.85546875" style="2" customWidth="1"/>
    <col min="9" max="9" width="5.7109375" style="2" customWidth="1"/>
    <col min="10" max="10" width="6" style="2" customWidth="1"/>
    <col min="11" max="11" width="6.42578125" style="2" customWidth="1"/>
    <col min="12" max="15" width="6" style="2" customWidth="1"/>
    <col min="16" max="16" width="7" style="2" customWidth="1"/>
    <col min="17" max="21" width="5.85546875" style="2" customWidth="1"/>
    <col min="22" max="16384" width="9.140625" style="1"/>
  </cols>
  <sheetData>
    <row r="4" spans="5:21" x14ac:dyDescent="0.2">
      <c r="E4" s="3"/>
      <c r="F4" s="137" t="s">
        <v>67</v>
      </c>
      <c r="G4" s="138"/>
      <c r="H4" s="138"/>
      <c r="I4" s="138"/>
      <c r="J4" s="139"/>
      <c r="K4" s="137" t="s">
        <v>68</v>
      </c>
      <c r="L4" s="139"/>
      <c r="M4" s="4"/>
      <c r="N4" s="4"/>
      <c r="O4" s="137" t="s">
        <v>69</v>
      </c>
      <c r="P4" s="139"/>
      <c r="Q4" s="137" t="s">
        <v>70</v>
      </c>
      <c r="R4" s="139"/>
      <c r="S4" s="137" t="s">
        <v>114</v>
      </c>
      <c r="T4" s="138"/>
      <c r="U4" s="139"/>
    </row>
    <row r="5" spans="5:21" s="5" customFormat="1" ht="20.25" customHeight="1" x14ac:dyDescent="0.15">
      <c r="E5" s="115"/>
      <c r="F5" s="120" t="s">
        <v>71</v>
      </c>
      <c r="G5" s="121"/>
      <c r="H5" s="122" t="s">
        <v>72</v>
      </c>
      <c r="I5" s="122" t="s">
        <v>73</v>
      </c>
      <c r="J5" s="123" t="s">
        <v>74</v>
      </c>
      <c r="K5" s="13" t="s">
        <v>75</v>
      </c>
      <c r="L5" s="13" t="s">
        <v>76</v>
      </c>
      <c r="M5" s="124" t="s">
        <v>77</v>
      </c>
      <c r="N5" s="124" t="s">
        <v>78</v>
      </c>
      <c r="O5" s="125" t="s">
        <v>113</v>
      </c>
      <c r="P5" s="120" t="s">
        <v>79</v>
      </c>
      <c r="Q5" s="124" t="s">
        <v>80</v>
      </c>
      <c r="R5" s="124" t="s">
        <v>81</v>
      </c>
      <c r="S5" s="124" t="s">
        <v>82</v>
      </c>
      <c r="T5" s="124" t="s">
        <v>83</v>
      </c>
      <c r="U5" s="126" t="s">
        <v>84</v>
      </c>
    </row>
    <row r="6" spans="5:21" s="5" customFormat="1" ht="18.75" hidden="1" customHeight="1" x14ac:dyDescent="0.25">
      <c r="E6" s="116"/>
      <c r="F6" s="45" t="s">
        <v>0</v>
      </c>
      <c r="G6" s="42" t="s">
        <v>1</v>
      </c>
      <c r="H6" s="43" t="s">
        <v>2</v>
      </c>
      <c r="I6" s="43" t="s">
        <v>3</v>
      </c>
      <c r="J6" s="44" t="s">
        <v>4</v>
      </c>
      <c r="K6" s="6" t="s">
        <v>5</v>
      </c>
      <c r="L6" s="6" t="s">
        <v>6</v>
      </c>
      <c r="M6" s="6" t="s">
        <v>7</v>
      </c>
      <c r="N6" s="6" t="s">
        <v>14</v>
      </c>
      <c r="O6" s="6" t="s">
        <v>8</v>
      </c>
      <c r="P6" s="45" t="s">
        <v>15</v>
      </c>
      <c r="Q6" s="6" t="s">
        <v>10</v>
      </c>
      <c r="R6" s="6" t="s">
        <v>11</v>
      </c>
      <c r="S6" s="6" t="s">
        <v>12</v>
      </c>
      <c r="T6" s="6" t="s">
        <v>13</v>
      </c>
      <c r="U6" s="16" t="s">
        <v>9</v>
      </c>
    </row>
    <row r="7" spans="5:21" s="5" customFormat="1" ht="18.75" customHeight="1" x14ac:dyDescent="0.25">
      <c r="E7" s="116" t="s">
        <v>56</v>
      </c>
      <c r="F7" s="45" t="s">
        <v>98</v>
      </c>
      <c r="G7" s="42"/>
      <c r="H7" s="43" t="s">
        <v>99</v>
      </c>
      <c r="I7" s="43" t="s">
        <v>100</v>
      </c>
      <c r="J7" s="44" t="s">
        <v>101</v>
      </c>
      <c r="K7" s="6" t="s">
        <v>102</v>
      </c>
      <c r="L7" s="6" t="s">
        <v>103</v>
      </c>
      <c r="M7" s="6" t="s">
        <v>104</v>
      </c>
      <c r="N7" s="6" t="s">
        <v>105</v>
      </c>
      <c r="O7" s="6" t="s">
        <v>106</v>
      </c>
      <c r="P7" s="45" t="s">
        <v>107</v>
      </c>
      <c r="Q7" s="6" t="s">
        <v>108</v>
      </c>
      <c r="R7" s="6" t="s">
        <v>109</v>
      </c>
      <c r="S7" s="6" t="s">
        <v>110</v>
      </c>
      <c r="T7" s="6" t="s">
        <v>111</v>
      </c>
      <c r="U7" s="16" t="s">
        <v>112</v>
      </c>
    </row>
    <row r="8" spans="5:21" s="5" customFormat="1" ht="17.25" customHeight="1" x14ac:dyDescent="0.25">
      <c r="E8" s="117" t="s">
        <v>57</v>
      </c>
      <c r="F8" s="23"/>
      <c r="G8" s="17"/>
      <c r="H8" s="18"/>
      <c r="I8" s="18"/>
      <c r="J8" s="21"/>
      <c r="K8" s="19"/>
      <c r="L8" s="19"/>
      <c r="M8" s="19"/>
      <c r="N8" s="19"/>
      <c r="O8" s="19"/>
      <c r="P8" s="23"/>
      <c r="Q8" s="19"/>
      <c r="R8" s="19"/>
      <c r="S8" s="19"/>
      <c r="T8" s="19"/>
      <c r="U8" s="20"/>
    </row>
    <row r="9" spans="5:21" s="5" customFormat="1" ht="17.25" customHeight="1" x14ac:dyDescent="0.25">
      <c r="E9" s="118" t="s">
        <v>58</v>
      </c>
      <c r="F9" s="24">
        <v>365</v>
      </c>
      <c r="G9" s="10">
        <v>365</v>
      </c>
      <c r="H9" s="9"/>
      <c r="I9" s="9"/>
      <c r="J9" s="31">
        <f>F9+H9</f>
        <v>365</v>
      </c>
      <c r="K9" s="28">
        <v>250</v>
      </c>
      <c r="L9" s="8">
        <v>254</v>
      </c>
      <c r="M9" s="8">
        <v>153</v>
      </c>
      <c r="N9" s="27">
        <f>L9/M9</f>
        <v>1.6601307189542485</v>
      </c>
      <c r="O9" s="28">
        <f>P9-M9</f>
        <v>212</v>
      </c>
      <c r="P9" s="24">
        <f>F9+H9+I9</f>
        <v>365</v>
      </c>
      <c r="Q9" s="8">
        <f>L9-K9</f>
        <v>4</v>
      </c>
      <c r="R9" s="28">
        <f>L9-M9</f>
        <v>101</v>
      </c>
      <c r="S9" s="27">
        <f>K9/J9*100</f>
        <v>68.493150684931507</v>
      </c>
      <c r="T9" s="27">
        <f>L9/J9*100</f>
        <v>69.589041095890408</v>
      </c>
      <c r="U9" s="40">
        <f>L9/P9*100</f>
        <v>69.589041095890408</v>
      </c>
    </row>
    <row r="10" spans="5:21" s="5" customFormat="1" ht="17.25" customHeight="1" x14ac:dyDescent="0.25">
      <c r="E10" s="118" t="s">
        <v>59</v>
      </c>
      <c r="F10" s="25">
        <v>7717</v>
      </c>
      <c r="G10" s="11">
        <v>7717</v>
      </c>
      <c r="H10" s="14">
        <v>0</v>
      </c>
      <c r="I10" s="14">
        <v>160</v>
      </c>
      <c r="J10" s="31">
        <f t="shared" ref="J10:J17" si="0">F10+H10</f>
        <v>7717</v>
      </c>
      <c r="K10" s="30">
        <v>1233</v>
      </c>
      <c r="L10" s="15">
        <v>1233</v>
      </c>
      <c r="M10" s="15">
        <v>1167</v>
      </c>
      <c r="N10" s="27">
        <f t="shared" ref="N10:N17" si="1">L10/M10</f>
        <v>1.0565552699228791</v>
      </c>
      <c r="O10" s="28">
        <f t="shared" ref="O10:O17" si="2">P10-M10</f>
        <v>6710</v>
      </c>
      <c r="P10" s="29">
        <f t="shared" ref="P10:P16" si="3">F10+H10+I10</f>
        <v>7877</v>
      </c>
      <c r="Q10" s="8">
        <f t="shared" ref="Q10:Q16" si="4">L10-K10</f>
        <v>0</v>
      </c>
      <c r="R10" s="28">
        <f t="shared" ref="R10:R16" si="5">L10-M10</f>
        <v>66</v>
      </c>
      <c r="S10" s="27">
        <f t="shared" ref="S10:S17" si="6">K10/J10*100</f>
        <v>15.97771154593754</v>
      </c>
      <c r="T10" s="27">
        <f t="shared" ref="T10:T17" si="7">L10/J10*100</f>
        <v>15.97771154593754</v>
      </c>
      <c r="U10" s="40">
        <f t="shared" ref="U10:U17" si="8">L10/P10*100</f>
        <v>15.653167449536626</v>
      </c>
    </row>
    <row r="11" spans="5:21" s="5" customFormat="1" ht="17.25" customHeight="1" x14ac:dyDescent="0.25">
      <c r="E11" s="118" t="s">
        <v>60</v>
      </c>
      <c r="F11" s="25">
        <v>13909</v>
      </c>
      <c r="G11" s="11">
        <v>14134</v>
      </c>
      <c r="H11" s="14">
        <v>225</v>
      </c>
      <c r="I11" s="14">
        <v>0</v>
      </c>
      <c r="J11" s="31">
        <f t="shared" si="0"/>
        <v>14134</v>
      </c>
      <c r="K11" s="30">
        <v>11009</v>
      </c>
      <c r="L11" s="15">
        <v>10856</v>
      </c>
      <c r="M11" s="15">
        <v>7011</v>
      </c>
      <c r="N11" s="27">
        <f t="shared" si="1"/>
        <v>1.5484239052916844</v>
      </c>
      <c r="O11" s="28">
        <f t="shared" si="2"/>
        <v>7123</v>
      </c>
      <c r="P11" s="29">
        <f t="shared" si="3"/>
        <v>14134</v>
      </c>
      <c r="Q11" s="8">
        <f t="shared" si="4"/>
        <v>-153</v>
      </c>
      <c r="R11" s="28">
        <f t="shared" si="5"/>
        <v>3845</v>
      </c>
      <c r="S11" s="27">
        <f t="shared" si="6"/>
        <v>77.890193858780236</v>
      </c>
      <c r="T11" s="27">
        <f t="shared" si="7"/>
        <v>76.807697750106129</v>
      </c>
      <c r="U11" s="40">
        <f t="shared" si="8"/>
        <v>76.807697750106129</v>
      </c>
    </row>
    <row r="12" spans="5:21" s="5" customFormat="1" ht="17.25" customHeight="1" x14ac:dyDescent="0.25">
      <c r="E12" s="118" t="s">
        <v>61</v>
      </c>
      <c r="F12" s="25">
        <v>3485</v>
      </c>
      <c r="G12" s="11">
        <v>3485</v>
      </c>
      <c r="H12" s="14"/>
      <c r="I12" s="14"/>
      <c r="J12" s="31">
        <f t="shared" si="0"/>
        <v>3485</v>
      </c>
      <c r="K12" s="30">
        <v>2815</v>
      </c>
      <c r="L12" s="15">
        <v>2862</v>
      </c>
      <c r="M12" s="15">
        <v>2952</v>
      </c>
      <c r="N12" s="27">
        <f t="shared" si="1"/>
        <v>0.96951219512195119</v>
      </c>
      <c r="O12" s="28">
        <f t="shared" si="2"/>
        <v>533</v>
      </c>
      <c r="P12" s="29">
        <f t="shared" si="3"/>
        <v>3485</v>
      </c>
      <c r="Q12" s="8">
        <f t="shared" si="4"/>
        <v>47</v>
      </c>
      <c r="R12" s="28">
        <f t="shared" si="5"/>
        <v>-90</v>
      </c>
      <c r="S12" s="27">
        <f t="shared" si="6"/>
        <v>80.774748923959834</v>
      </c>
      <c r="T12" s="27">
        <f t="shared" si="7"/>
        <v>82.123385939741752</v>
      </c>
      <c r="U12" s="40">
        <f t="shared" si="8"/>
        <v>82.123385939741752</v>
      </c>
    </row>
    <row r="13" spans="5:21" s="5" customFormat="1" ht="17.25" customHeight="1" x14ac:dyDescent="0.25">
      <c r="E13" s="118" t="s">
        <v>62</v>
      </c>
      <c r="F13" s="25">
        <v>1370</v>
      </c>
      <c r="G13" s="11">
        <v>1370</v>
      </c>
      <c r="H13" s="14"/>
      <c r="I13" s="14"/>
      <c r="J13" s="31">
        <f t="shared" si="0"/>
        <v>1370</v>
      </c>
      <c r="K13" s="30">
        <v>1091</v>
      </c>
      <c r="L13" s="7">
        <v>988</v>
      </c>
      <c r="M13" s="7">
        <v>781</v>
      </c>
      <c r="N13" s="27">
        <f t="shared" si="1"/>
        <v>1.265044814340589</v>
      </c>
      <c r="O13" s="28">
        <f t="shared" si="2"/>
        <v>589</v>
      </c>
      <c r="P13" s="29">
        <f t="shared" si="3"/>
        <v>1370</v>
      </c>
      <c r="Q13" s="8">
        <f t="shared" si="4"/>
        <v>-103</v>
      </c>
      <c r="R13" s="28">
        <f t="shared" si="5"/>
        <v>207</v>
      </c>
      <c r="S13" s="27">
        <f t="shared" si="6"/>
        <v>79.635036496350367</v>
      </c>
      <c r="T13" s="27">
        <f t="shared" si="7"/>
        <v>72.116788321167874</v>
      </c>
      <c r="U13" s="40">
        <f t="shared" si="8"/>
        <v>72.116788321167874</v>
      </c>
    </row>
    <row r="14" spans="5:21" s="5" customFormat="1" ht="17.25" customHeight="1" x14ac:dyDescent="0.25">
      <c r="E14" s="118" t="s">
        <v>63</v>
      </c>
      <c r="F14" s="22">
        <v>898</v>
      </c>
      <c r="G14" s="12">
        <v>898</v>
      </c>
      <c r="H14" s="14"/>
      <c r="I14" s="14"/>
      <c r="J14" s="31">
        <f t="shared" si="0"/>
        <v>898</v>
      </c>
      <c r="K14" s="30">
        <v>677</v>
      </c>
      <c r="L14" s="7">
        <v>616</v>
      </c>
      <c r="M14" s="7">
        <v>186</v>
      </c>
      <c r="N14" s="27">
        <f t="shared" si="1"/>
        <v>3.3118279569892475</v>
      </c>
      <c r="O14" s="28">
        <f t="shared" si="2"/>
        <v>712</v>
      </c>
      <c r="P14" s="24">
        <f t="shared" si="3"/>
        <v>898</v>
      </c>
      <c r="Q14" s="8">
        <f t="shared" si="4"/>
        <v>-61</v>
      </c>
      <c r="R14" s="28">
        <f t="shared" si="5"/>
        <v>430</v>
      </c>
      <c r="S14" s="27">
        <f t="shared" si="6"/>
        <v>75.389755011135861</v>
      </c>
      <c r="T14" s="27">
        <f t="shared" si="7"/>
        <v>68.596881959910917</v>
      </c>
      <c r="U14" s="40">
        <f t="shared" si="8"/>
        <v>68.596881959910917</v>
      </c>
    </row>
    <row r="15" spans="5:21" s="5" customFormat="1" ht="17.25" customHeight="1" x14ac:dyDescent="0.25">
      <c r="E15" s="118" t="s">
        <v>64</v>
      </c>
      <c r="F15" s="25">
        <v>1252</v>
      </c>
      <c r="G15" s="11">
        <v>1552</v>
      </c>
      <c r="H15" s="14">
        <v>300</v>
      </c>
      <c r="I15" s="14">
        <v>0</v>
      </c>
      <c r="J15" s="31">
        <f t="shared" si="0"/>
        <v>1552</v>
      </c>
      <c r="K15" s="30">
        <v>940</v>
      </c>
      <c r="L15" s="7">
        <v>982</v>
      </c>
      <c r="M15" s="7">
        <v>337</v>
      </c>
      <c r="N15" s="27">
        <f t="shared" si="1"/>
        <v>2.913946587537092</v>
      </c>
      <c r="O15" s="28">
        <f t="shared" si="2"/>
        <v>1215</v>
      </c>
      <c r="P15" s="29">
        <f t="shared" si="3"/>
        <v>1552</v>
      </c>
      <c r="Q15" s="8">
        <f t="shared" si="4"/>
        <v>42</v>
      </c>
      <c r="R15" s="28">
        <f t="shared" si="5"/>
        <v>645</v>
      </c>
      <c r="S15" s="27">
        <f t="shared" si="6"/>
        <v>60.567010309278345</v>
      </c>
      <c r="T15" s="27">
        <f t="shared" si="7"/>
        <v>63.273195876288653</v>
      </c>
      <c r="U15" s="40">
        <f t="shared" si="8"/>
        <v>63.273195876288653</v>
      </c>
    </row>
    <row r="16" spans="5:21" s="5" customFormat="1" ht="17.25" customHeight="1" x14ac:dyDescent="0.25">
      <c r="E16" s="118" t="s">
        <v>65</v>
      </c>
      <c r="F16" s="25">
        <v>1650</v>
      </c>
      <c r="G16" s="11">
        <v>1650</v>
      </c>
      <c r="H16" s="14"/>
      <c r="I16" s="14"/>
      <c r="J16" s="31">
        <f t="shared" si="0"/>
        <v>1650</v>
      </c>
      <c r="K16" s="30">
        <v>1255</v>
      </c>
      <c r="L16" s="15">
        <v>1179</v>
      </c>
      <c r="M16" s="7">
        <v>841</v>
      </c>
      <c r="N16" s="27">
        <f t="shared" si="1"/>
        <v>1.4019024970273484</v>
      </c>
      <c r="O16" s="28">
        <f t="shared" si="2"/>
        <v>809</v>
      </c>
      <c r="P16" s="29">
        <f t="shared" si="3"/>
        <v>1650</v>
      </c>
      <c r="Q16" s="8">
        <f t="shared" si="4"/>
        <v>-76</v>
      </c>
      <c r="R16" s="28">
        <f t="shared" si="5"/>
        <v>338</v>
      </c>
      <c r="S16" s="27">
        <f t="shared" si="6"/>
        <v>76.060606060606062</v>
      </c>
      <c r="T16" s="27">
        <f t="shared" si="7"/>
        <v>71.454545454545453</v>
      </c>
      <c r="U16" s="40">
        <f t="shared" si="8"/>
        <v>71.454545454545453</v>
      </c>
    </row>
    <row r="17" spans="5:21" s="5" customFormat="1" ht="17.25" customHeight="1" x14ac:dyDescent="0.25">
      <c r="E17" s="119" t="s">
        <v>66</v>
      </c>
      <c r="F17" s="26">
        <f>SUM(F8:F16)</f>
        <v>30646</v>
      </c>
      <c r="G17" s="32">
        <f t="shared" ref="G17:I17" si="9">SUM(G8:G16)</f>
        <v>31171</v>
      </c>
      <c r="H17" s="33">
        <f t="shared" si="9"/>
        <v>525</v>
      </c>
      <c r="I17" s="33">
        <f t="shared" si="9"/>
        <v>160</v>
      </c>
      <c r="J17" s="34">
        <f t="shared" si="0"/>
        <v>31171</v>
      </c>
      <c r="K17" s="35">
        <f t="shared" ref="K17:M17" si="10">SUM(K8:K16)</f>
        <v>19270</v>
      </c>
      <c r="L17" s="36">
        <f t="shared" si="10"/>
        <v>18970</v>
      </c>
      <c r="M17" s="36">
        <f t="shared" si="10"/>
        <v>13428</v>
      </c>
      <c r="N17" s="37">
        <f t="shared" si="1"/>
        <v>1.4127196901995829</v>
      </c>
      <c r="O17" s="38">
        <f t="shared" si="2"/>
        <v>17903</v>
      </c>
      <c r="P17" s="26">
        <f>SUM(P8:P16)</f>
        <v>31331</v>
      </c>
      <c r="Q17" s="39">
        <f t="shared" ref="Q17:R17" si="11">SUM(Q8:Q16)</f>
        <v>-300</v>
      </c>
      <c r="R17" s="35">
        <f t="shared" si="11"/>
        <v>5542</v>
      </c>
      <c r="S17" s="37">
        <f t="shared" si="6"/>
        <v>61.82028167206699</v>
      </c>
      <c r="T17" s="37">
        <f t="shared" si="7"/>
        <v>60.857848641365372</v>
      </c>
      <c r="U17" s="41">
        <f t="shared" si="8"/>
        <v>60.547062015256458</v>
      </c>
    </row>
    <row r="20" spans="5:21" x14ac:dyDescent="0.2">
      <c r="E20" s="3"/>
      <c r="F20" s="137" t="s">
        <v>67</v>
      </c>
      <c r="G20" s="138"/>
      <c r="H20" s="138"/>
      <c r="I20" s="138"/>
      <c r="J20" s="139"/>
      <c r="K20" s="137" t="s">
        <v>68</v>
      </c>
      <c r="L20" s="139"/>
      <c r="M20" s="127"/>
      <c r="N20" s="127"/>
      <c r="O20" s="137" t="s">
        <v>69</v>
      </c>
      <c r="P20" s="139"/>
      <c r="Q20" s="137" t="s">
        <v>70</v>
      </c>
      <c r="R20" s="139"/>
      <c r="S20" s="137" t="s">
        <v>114</v>
      </c>
      <c r="T20" s="138"/>
      <c r="U20" s="139"/>
    </row>
    <row r="21" spans="5:21" s="5" customFormat="1" ht="30" customHeight="1" x14ac:dyDescent="0.15">
      <c r="E21" s="115"/>
      <c r="F21" s="128" t="s">
        <v>71</v>
      </c>
      <c r="G21" s="129"/>
      <c r="H21" s="129" t="s">
        <v>72</v>
      </c>
      <c r="I21" s="129" t="s">
        <v>73</v>
      </c>
      <c r="J21" s="130" t="s">
        <v>74</v>
      </c>
      <c r="K21" s="131" t="s">
        <v>75</v>
      </c>
      <c r="L21" s="132" t="s">
        <v>76</v>
      </c>
      <c r="M21" s="132" t="s">
        <v>77</v>
      </c>
      <c r="N21" s="121" t="s">
        <v>78</v>
      </c>
      <c r="O21" s="125" t="s">
        <v>113</v>
      </c>
      <c r="P21" s="129" t="s">
        <v>79</v>
      </c>
      <c r="Q21" s="124" t="s">
        <v>80</v>
      </c>
      <c r="R21" s="124" t="s">
        <v>81</v>
      </c>
      <c r="S21" s="133" t="s">
        <v>85</v>
      </c>
      <c r="T21" s="122" t="s">
        <v>83</v>
      </c>
      <c r="U21" s="134" t="s">
        <v>84</v>
      </c>
    </row>
    <row r="22" spans="5:21" s="5" customFormat="1" ht="18.75" hidden="1" customHeight="1" x14ac:dyDescent="0.25">
      <c r="E22" s="116"/>
      <c r="F22" s="82" t="s">
        <v>0</v>
      </c>
      <c r="G22" s="47" t="s">
        <v>1</v>
      </c>
      <c r="H22" s="47" t="s">
        <v>2</v>
      </c>
      <c r="I22" s="47" t="s">
        <v>3</v>
      </c>
      <c r="J22" s="46" t="s">
        <v>4</v>
      </c>
      <c r="K22" s="63" t="s">
        <v>5</v>
      </c>
      <c r="L22" s="57" t="s">
        <v>6</v>
      </c>
      <c r="M22" s="57" t="s">
        <v>7</v>
      </c>
      <c r="N22" s="42" t="s">
        <v>14</v>
      </c>
      <c r="O22" s="82" t="s">
        <v>8</v>
      </c>
      <c r="P22" s="47" t="s">
        <v>15</v>
      </c>
      <c r="Q22" s="47" t="s">
        <v>10</v>
      </c>
      <c r="R22" s="47" t="s">
        <v>11</v>
      </c>
      <c r="S22" s="76" t="s">
        <v>12</v>
      </c>
      <c r="T22" s="43" t="s">
        <v>13</v>
      </c>
      <c r="U22" s="70" t="s">
        <v>9</v>
      </c>
    </row>
    <row r="23" spans="5:21" s="5" customFormat="1" ht="30" customHeight="1" x14ac:dyDescent="0.25">
      <c r="E23" s="116" t="s">
        <v>56</v>
      </c>
      <c r="F23" s="45" t="s">
        <v>98</v>
      </c>
      <c r="G23" s="42"/>
      <c r="H23" s="43" t="s">
        <v>99</v>
      </c>
      <c r="I23" s="43" t="s">
        <v>100</v>
      </c>
      <c r="J23" s="44" t="s">
        <v>101</v>
      </c>
      <c r="K23" s="57" t="s">
        <v>102</v>
      </c>
      <c r="L23" s="57" t="s">
        <v>103</v>
      </c>
      <c r="M23" s="57" t="s">
        <v>104</v>
      </c>
      <c r="N23" s="57" t="s">
        <v>105</v>
      </c>
      <c r="O23" s="136" t="s">
        <v>106</v>
      </c>
      <c r="P23" s="136" t="s">
        <v>107</v>
      </c>
      <c r="Q23" s="136" t="s">
        <v>108</v>
      </c>
      <c r="R23" s="136" t="s">
        <v>109</v>
      </c>
      <c r="S23" s="133" t="s">
        <v>110</v>
      </c>
      <c r="T23" s="133" t="s">
        <v>111</v>
      </c>
      <c r="U23" s="133" t="s">
        <v>112</v>
      </c>
    </row>
    <row r="24" spans="5:21" s="5" customFormat="1" ht="17.25" customHeight="1" x14ac:dyDescent="0.25">
      <c r="E24" s="117" t="s">
        <v>57</v>
      </c>
      <c r="F24" s="83"/>
      <c r="G24" s="49"/>
      <c r="H24" s="49"/>
      <c r="I24" s="49"/>
      <c r="J24" s="48"/>
      <c r="K24" s="64"/>
      <c r="L24" s="58"/>
      <c r="M24" s="58"/>
      <c r="N24" s="17"/>
      <c r="O24" s="83"/>
      <c r="P24" s="49"/>
      <c r="Q24" s="49"/>
      <c r="R24" s="49"/>
      <c r="S24" s="77"/>
      <c r="T24" s="18"/>
      <c r="U24" s="71"/>
    </row>
    <row r="25" spans="5:21" s="5" customFormat="1" ht="17.25" customHeight="1" x14ac:dyDescent="0.25">
      <c r="E25" s="118" t="s">
        <v>58</v>
      </c>
      <c r="F25" s="84">
        <v>365</v>
      </c>
      <c r="G25" s="50">
        <v>365</v>
      </c>
      <c r="H25" s="50"/>
      <c r="I25" s="50"/>
      <c r="J25" s="80">
        <f>F25+H25</f>
        <v>365</v>
      </c>
      <c r="K25" s="65">
        <v>250</v>
      </c>
      <c r="L25" s="59">
        <v>254</v>
      </c>
      <c r="M25" s="59">
        <v>153</v>
      </c>
      <c r="N25" s="66">
        <f>L25/M25</f>
        <v>1.6601307189542485</v>
      </c>
      <c r="O25" s="88">
        <f>P25-M25</f>
        <v>212</v>
      </c>
      <c r="P25" s="50">
        <f>F25+H25+I25</f>
        <v>365</v>
      </c>
      <c r="Q25" s="50">
        <f>L25-K25</f>
        <v>4</v>
      </c>
      <c r="R25" s="51">
        <f>L25-M25</f>
        <v>101</v>
      </c>
      <c r="S25" s="78">
        <f>K25/J25*100</f>
        <v>68.493150684931507</v>
      </c>
      <c r="T25" s="72">
        <f>L25/J25*100</f>
        <v>69.589041095890408</v>
      </c>
      <c r="U25" s="73">
        <f>L25/P25*100</f>
        <v>69.589041095890408</v>
      </c>
    </row>
    <row r="26" spans="5:21" s="5" customFormat="1" ht="17.25" customHeight="1" x14ac:dyDescent="0.25">
      <c r="E26" s="118" t="s">
        <v>59</v>
      </c>
      <c r="F26" s="85">
        <v>7717</v>
      </c>
      <c r="G26" s="53">
        <v>7717</v>
      </c>
      <c r="H26" s="52">
        <v>0</v>
      </c>
      <c r="I26" s="52">
        <v>160</v>
      </c>
      <c r="J26" s="80">
        <f t="shared" ref="J26:J33" si="12">F26+H26</f>
        <v>7717</v>
      </c>
      <c r="K26" s="67">
        <v>1233</v>
      </c>
      <c r="L26" s="60">
        <v>1233</v>
      </c>
      <c r="M26" s="60">
        <v>1167</v>
      </c>
      <c r="N26" s="66">
        <f t="shared" ref="N26:N33" si="13">L26/M26</f>
        <v>1.0565552699228791</v>
      </c>
      <c r="O26" s="88">
        <f t="shared" ref="O26:O33" si="14">P26-M26</f>
        <v>6710</v>
      </c>
      <c r="P26" s="51">
        <f t="shared" ref="P26:P32" si="15">F26+H26+I26</f>
        <v>7877</v>
      </c>
      <c r="Q26" s="50">
        <f t="shared" ref="Q26:Q32" si="16">L26-K26</f>
        <v>0</v>
      </c>
      <c r="R26" s="51">
        <f t="shared" ref="R26:R32" si="17">L26-M26</f>
        <v>66</v>
      </c>
      <c r="S26" s="78">
        <f t="shared" ref="S26:S33" si="18">K26/J26*100</f>
        <v>15.97771154593754</v>
      </c>
      <c r="T26" s="72">
        <f t="shared" ref="T26:T33" si="19">L26/J26*100</f>
        <v>15.97771154593754</v>
      </c>
      <c r="U26" s="73">
        <f t="shared" ref="U26:U33" si="20">L26/P26*100</f>
        <v>15.653167449536626</v>
      </c>
    </row>
    <row r="27" spans="5:21" s="5" customFormat="1" ht="17.25" customHeight="1" x14ac:dyDescent="0.25">
      <c r="E27" s="118" t="s">
        <v>60</v>
      </c>
      <c r="F27" s="85">
        <v>13909</v>
      </c>
      <c r="G27" s="53">
        <v>14134</v>
      </c>
      <c r="H27" s="52">
        <v>225</v>
      </c>
      <c r="I27" s="52">
        <v>0</v>
      </c>
      <c r="J27" s="80">
        <f t="shared" si="12"/>
        <v>14134</v>
      </c>
      <c r="K27" s="67">
        <v>11009</v>
      </c>
      <c r="L27" s="60">
        <v>10856</v>
      </c>
      <c r="M27" s="60">
        <v>7011</v>
      </c>
      <c r="N27" s="66">
        <f t="shared" si="13"/>
        <v>1.5484239052916844</v>
      </c>
      <c r="O27" s="88">
        <f t="shared" si="14"/>
        <v>7123</v>
      </c>
      <c r="P27" s="51">
        <f t="shared" si="15"/>
        <v>14134</v>
      </c>
      <c r="Q27" s="50">
        <f t="shared" si="16"/>
        <v>-153</v>
      </c>
      <c r="R27" s="51">
        <f t="shared" si="17"/>
        <v>3845</v>
      </c>
      <c r="S27" s="78">
        <f t="shared" si="18"/>
        <v>77.890193858780236</v>
      </c>
      <c r="T27" s="72">
        <f t="shared" si="19"/>
        <v>76.807697750106129</v>
      </c>
      <c r="U27" s="73">
        <f t="shared" si="20"/>
        <v>76.807697750106129</v>
      </c>
    </row>
    <row r="28" spans="5:21" s="5" customFormat="1" ht="17.25" customHeight="1" x14ac:dyDescent="0.25">
      <c r="E28" s="118" t="s">
        <v>61</v>
      </c>
      <c r="F28" s="85">
        <v>3485</v>
      </c>
      <c r="G28" s="53">
        <v>3485</v>
      </c>
      <c r="H28" s="52"/>
      <c r="I28" s="52"/>
      <c r="J28" s="80">
        <f t="shared" si="12"/>
        <v>3485</v>
      </c>
      <c r="K28" s="67">
        <v>2815</v>
      </c>
      <c r="L28" s="60">
        <v>2862</v>
      </c>
      <c r="M28" s="60">
        <v>2952</v>
      </c>
      <c r="N28" s="66">
        <f t="shared" si="13"/>
        <v>0.96951219512195119</v>
      </c>
      <c r="O28" s="88">
        <f t="shared" si="14"/>
        <v>533</v>
      </c>
      <c r="P28" s="51">
        <f t="shared" si="15"/>
        <v>3485</v>
      </c>
      <c r="Q28" s="50">
        <f t="shared" si="16"/>
        <v>47</v>
      </c>
      <c r="R28" s="51">
        <f t="shared" si="17"/>
        <v>-90</v>
      </c>
      <c r="S28" s="78">
        <f t="shared" si="18"/>
        <v>80.774748923959834</v>
      </c>
      <c r="T28" s="72">
        <f t="shared" si="19"/>
        <v>82.123385939741752</v>
      </c>
      <c r="U28" s="73">
        <f t="shared" si="20"/>
        <v>82.123385939741752</v>
      </c>
    </row>
    <row r="29" spans="5:21" s="5" customFormat="1" ht="17.25" customHeight="1" x14ac:dyDescent="0.25">
      <c r="E29" s="118" t="s">
        <v>62</v>
      </c>
      <c r="F29" s="85">
        <v>1370</v>
      </c>
      <c r="G29" s="53">
        <v>1370</v>
      </c>
      <c r="H29" s="52"/>
      <c r="I29" s="52"/>
      <c r="J29" s="80">
        <f t="shared" si="12"/>
        <v>1370</v>
      </c>
      <c r="K29" s="67">
        <v>1091</v>
      </c>
      <c r="L29" s="61">
        <v>988</v>
      </c>
      <c r="M29" s="61">
        <v>781</v>
      </c>
      <c r="N29" s="66">
        <f t="shared" si="13"/>
        <v>1.265044814340589</v>
      </c>
      <c r="O29" s="88">
        <f t="shared" si="14"/>
        <v>589</v>
      </c>
      <c r="P29" s="51">
        <f t="shared" si="15"/>
        <v>1370</v>
      </c>
      <c r="Q29" s="50">
        <f t="shared" si="16"/>
        <v>-103</v>
      </c>
      <c r="R29" s="51">
        <f t="shared" si="17"/>
        <v>207</v>
      </c>
      <c r="S29" s="78">
        <f t="shared" si="18"/>
        <v>79.635036496350367</v>
      </c>
      <c r="T29" s="72">
        <f t="shared" si="19"/>
        <v>72.116788321167874</v>
      </c>
      <c r="U29" s="73">
        <f t="shared" si="20"/>
        <v>72.116788321167874</v>
      </c>
    </row>
    <row r="30" spans="5:21" s="5" customFormat="1" ht="17.25" customHeight="1" x14ac:dyDescent="0.25">
      <c r="E30" s="118" t="s">
        <v>63</v>
      </c>
      <c r="F30" s="86">
        <v>898</v>
      </c>
      <c r="G30" s="52">
        <v>898</v>
      </c>
      <c r="H30" s="52"/>
      <c r="I30" s="52"/>
      <c r="J30" s="80">
        <f t="shared" si="12"/>
        <v>898</v>
      </c>
      <c r="K30" s="67">
        <v>677</v>
      </c>
      <c r="L30" s="61">
        <v>616</v>
      </c>
      <c r="M30" s="61">
        <v>186</v>
      </c>
      <c r="N30" s="66">
        <f t="shared" si="13"/>
        <v>3.3118279569892475</v>
      </c>
      <c r="O30" s="88">
        <f t="shared" si="14"/>
        <v>712</v>
      </c>
      <c r="P30" s="50">
        <f t="shared" si="15"/>
        <v>898</v>
      </c>
      <c r="Q30" s="50">
        <f t="shared" si="16"/>
        <v>-61</v>
      </c>
      <c r="R30" s="51">
        <f t="shared" si="17"/>
        <v>430</v>
      </c>
      <c r="S30" s="78">
        <f t="shared" si="18"/>
        <v>75.389755011135861</v>
      </c>
      <c r="T30" s="72">
        <f t="shared" si="19"/>
        <v>68.596881959910917</v>
      </c>
      <c r="U30" s="73">
        <f t="shared" si="20"/>
        <v>68.596881959910917</v>
      </c>
    </row>
    <row r="31" spans="5:21" s="5" customFormat="1" ht="17.25" customHeight="1" x14ac:dyDescent="0.25">
      <c r="E31" s="118" t="s">
        <v>64</v>
      </c>
      <c r="F31" s="85">
        <v>1252</v>
      </c>
      <c r="G31" s="53">
        <v>1552</v>
      </c>
      <c r="H31" s="52">
        <v>300</v>
      </c>
      <c r="I31" s="52">
        <v>0</v>
      </c>
      <c r="J31" s="80">
        <f t="shared" si="12"/>
        <v>1552</v>
      </c>
      <c r="K31" s="67">
        <v>940</v>
      </c>
      <c r="L31" s="61">
        <v>982</v>
      </c>
      <c r="M31" s="61">
        <v>337</v>
      </c>
      <c r="N31" s="66">
        <f t="shared" si="13"/>
        <v>2.913946587537092</v>
      </c>
      <c r="O31" s="88">
        <f t="shared" si="14"/>
        <v>1215</v>
      </c>
      <c r="P31" s="51">
        <f t="shared" si="15"/>
        <v>1552</v>
      </c>
      <c r="Q31" s="50">
        <f t="shared" si="16"/>
        <v>42</v>
      </c>
      <c r="R31" s="51">
        <f t="shared" si="17"/>
        <v>645</v>
      </c>
      <c r="S31" s="78">
        <f t="shared" si="18"/>
        <v>60.567010309278345</v>
      </c>
      <c r="T31" s="72">
        <f t="shared" si="19"/>
        <v>63.273195876288653</v>
      </c>
      <c r="U31" s="73">
        <f t="shared" si="20"/>
        <v>63.273195876288653</v>
      </c>
    </row>
    <row r="32" spans="5:21" s="5" customFormat="1" ht="17.25" customHeight="1" x14ac:dyDescent="0.25">
      <c r="E32" s="118" t="s">
        <v>65</v>
      </c>
      <c r="F32" s="85">
        <v>1650</v>
      </c>
      <c r="G32" s="53">
        <v>1650</v>
      </c>
      <c r="H32" s="52"/>
      <c r="I32" s="52"/>
      <c r="J32" s="80">
        <f t="shared" si="12"/>
        <v>1650</v>
      </c>
      <c r="K32" s="67">
        <v>1255</v>
      </c>
      <c r="L32" s="60">
        <v>1179</v>
      </c>
      <c r="M32" s="61">
        <v>841</v>
      </c>
      <c r="N32" s="66">
        <f t="shared" si="13"/>
        <v>1.4019024970273484</v>
      </c>
      <c r="O32" s="88">
        <f t="shared" si="14"/>
        <v>809</v>
      </c>
      <c r="P32" s="51">
        <f t="shared" si="15"/>
        <v>1650</v>
      </c>
      <c r="Q32" s="50">
        <f t="shared" si="16"/>
        <v>-76</v>
      </c>
      <c r="R32" s="51">
        <f t="shared" si="17"/>
        <v>338</v>
      </c>
      <c r="S32" s="78">
        <f t="shared" si="18"/>
        <v>76.060606060606062</v>
      </c>
      <c r="T32" s="72">
        <f t="shared" si="19"/>
        <v>71.454545454545453</v>
      </c>
      <c r="U32" s="73">
        <f t="shared" si="20"/>
        <v>71.454545454545453</v>
      </c>
    </row>
    <row r="33" spans="5:21" s="5" customFormat="1" ht="17.25" customHeight="1" x14ac:dyDescent="0.25">
      <c r="E33" s="119" t="s">
        <v>66</v>
      </c>
      <c r="F33" s="87">
        <f>SUM(F24:F32)</f>
        <v>30646</v>
      </c>
      <c r="G33" s="56">
        <f t="shared" ref="G33:I33" si="21">SUM(G24:G32)</f>
        <v>31171</v>
      </c>
      <c r="H33" s="54">
        <f t="shared" si="21"/>
        <v>525</v>
      </c>
      <c r="I33" s="54">
        <f t="shared" si="21"/>
        <v>160</v>
      </c>
      <c r="J33" s="81">
        <f t="shared" si="12"/>
        <v>31171</v>
      </c>
      <c r="K33" s="68">
        <f t="shared" ref="K33:M33" si="22">SUM(K24:K32)</f>
        <v>19270</v>
      </c>
      <c r="L33" s="62">
        <f t="shared" si="22"/>
        <v>18970</v>
      </c>
      <c r="M33" s="62">
        <f t="shared" si="22"/>
        <v>13428</v>
      </c>
      <c r="N33" s="69">
        <f t="shared" si="13"/>
        <v>1.4127196901995829</v>
      </c>
      <c r="O33" s="89">
        <f t="shared" si="14"/>
        <v>17903</v>
      </c>
      <c r="P33" s="56">
        <f>SUM(P24:P32)</f>
        <v>31331</v>
      </c>
      <c r="Q33" s="54">
        <f t="shared" ref="Q33:R33" si="23">SUM(Q24:Q32)</f>
        <v>-300</v>
      </c>
      <c r="R33" s="55">
        <f t="shared" si="23"/>
        <v>5542</v>
      </c>
      <c r="S33" s="79">
        <f t="shared" si="18"/>
        <v>61.82028167206699</v>
      </c>
      <c r="T33" s="74">
        <f t="shared" si="19"/>
        <v>60.857848641365372</v>
      </c>
      <c r="U33" s="75">
        <f t="shared" si="20"/>
        <v>60.547062015256458</v>
      </c>
    </row>
  </sheetData>
  <mergeCells count="10">
    <mergeCell ref="F4:J4"/>
    <mergeCell ref="K4:L4"/>
    <mergeCell ref="O4:P4"/>
    <mergeCell ref="Q4:R4"/>
    <mergeCell ref="S4:U4"/>
    <mergeCell ref="F20:J20"/>
    <mergeCell ref="K20:L20"/>
    <mergeCell ref="O20:P20"/>
    <mergeCell ref="Q20:R20"/>
    <mergeCell ref="S20:U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102"/>
  <sheetViews>
    <sheetView showGridLines="0" rightToLeft="1" topLeftCell="A92" zoomScale="85" zoomScaleNormal="85" workbookViewId="0">
      <selection activeCell="G121" sqref="G121"/>
    </sheetView>
  </sheetViews>
  <sheetFormatPr defaultColWidth="9.140625" defaultRowHeight="15" x14ac:dyDescent="0.25"/>
  <cols>
    <col min="1" max="1" width="9.140625" style="135"/>
    <col min="2" max="2" width="33.28515625" style="90" customWidth="1"/>
    <col min="3" max="3" width="16" style="91" bestFit="1" customWidth="1"/>
    <col min="4" max="11" width="11.140625" style="91" customWidth="1"/>
    <col min="12" max="13" width="11.7109375" style="91" customWidth="1"/>
    <col min="14" max="14" width="11.5703125" style="91" customWidth="1"/>
    <col min="15" max="15" width="11.7109375" style="91" customWidth="1"/>
    <col min="16" max="16384" width="9.140625" style="135"/>
  </cols>
  <sheetData>
    <row r="2" spans="2:15" ht="21" x14ac:dyDescent="0.25">
      <c r="B2" s="141" t="s">
        <v>16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4" spans="2:15" ht="19.5" customHeight="1" x14ac:dyDescent="0.25">
      <c r="B4" s="107" t="s">
        <v>86</v>
      </c>
      <c r="C4" s="106" t="s">
        <v>19</v>
      </c>
      <c r="D4" s="92"/>
      <c r="E4" s="92"/>
      <c r="F4" s="92"/>
      <c r="G4" s="92"/>
      <c r="H4" s="92"/>
      <c r="I4" s="92"/>
      <c r="J4" s="92"/>
      <c r="K4" s="92"/>
    </row>
    <row r="5" spans="2:15" ht="27" customHeight="1" x14ac:dyDescent="0.25">
      <c r="B5" s="108" t="s">
        <v>20</v>
      </c>
      <c r="C5" s="109" t="s">
        <v>21</v>
      </c>
      <c r="D5" s="93"/>
      <c r="E5" s="93"/>
      <c r="F5" s="93"/>
      <c r="G5" s="93"/>
      <c r="H5" s="93"/>
      <c r="I5" s="93"/>
      <c r="J5" s="93"/>
      <c r="K5" s="94"/>
      <c r="L5" s="95" t="s">
        <v>91</v>
      </c>
      <c r="M5" s="95" t="s">
        <v>90</v>
      </c>
      <c r="N5" s="95" t="s">
        <v>47</v>
      </c>
      <c r="O5" s="95" t="s">
        <v>46</v>
      </c>
    </row>
    <row r="6" spans="2:15" ht="60" x14ac:dyDescent="0.25">
      <c r="B6" s="140" t="s">
        <v>33</v>
      </c>
      <c r="C6" s="140" t="s">
        <v>17</v>
      </c>
      <c r="D6" s="96" t="s">
        <v>49</v>
      </c>
      <c r="E6" s="96" t="s">
        <v>51</v>
      </c>
      <c r="F6" s="96" t="s">
        <v>52</v>
      </c>
      <c r="G6" s="96" t="s">
        <v>96</v>
      </c>
      <c r="H6" s="96" t="s">
        <v>53</v>
      </c>
      <c r="I6" s="96" t="s">
        <v>87</v>
      </c>
      <c r="J6" s="96" t="s">
        <v>88</v>
      </c>
      <c r="K6" s="96" t="s">
        <v>89</v>
      </c>
      <c r="L6" s="96"/>
      <c r="M6" s="96"/>
      <c r="N6" s="96"/>
      <c r="O6" s="96"/>
    </row>
    <row r="7" spans="2:15" x14ac:dyDescent="0.25">
      <c r="B7" s="140"/>
      <c r="C7" s="140"/>
      <c r="D7" s="97">
        <v>0.05</v>
      </c>
      <c r="E7" s="97">
        <v>0.2</v>
      </c>
      <c r="F7" s="97">
        <v>0.3</v>
      </c>
      <c r="G7" s="97">
        <v>0.5</v>
      </c>
      <c r="H7" s="97">
        <v>0.6</v>
      </c>
      <c r="I7" s="97">
        <v>0.8</v>
      </c>
      <c r="J7" s="97">
        <v>0.9</v>
      </c>
      <c r="K7" s="97">
        <v>1</v>
      </c>
      <c r="L7" s="98"/>
      <c r="M7" s="98"/>
      <c r="N7" s="98"/>
      <c r="O7" s="98"/>
    </row>
    <row r="8" spans="2:15" x14ac:dyDescent="0.25">
      <c r="B8" s="110" t="s">
        <v>34</v>
      </c>
      <c r="C8" s="99" t="s">
        <v>22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2:15" x14ac:dyDescent="0.25">
      <c r="B9" s="100"/>
      <c r="C9" s="100" t="s">
        <v>23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</row>
    <row r="10" spans="2:15" x14ac:dyDescent="0.25">
      <c r="B10" s="101"/>
      <c r="C10" s="101" t="s">
        <v>24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2:15" x14ac:dyDescent="0.25">
      <c r="B11" s="110" t="s">
        <v>35</v>
      </c>
      <c r="C11" s="99" t="s">
        <v>25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  <row r="12" spans="2:15" x14ac:dyDescent="0.25">
      <c r="B12" s="100"/>
      <c r="C12" s="100" t="s">
        <v>26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</row>
    <row r="13" spans="2:15" x14ac:dyDescent="0.25">
      <c r="B13" s="101"/>
      <c r="C13" s="101" t="s">
        <v>27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</row>
    <row r="14" spans="2:15" x14ac:dyDescent="0.25">
      <c r="B14" s="111" t="s">
        <v>36</v>
      </c>
      <c r="C14" s="102" t="s">
        <v>22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2:15" x14ac:dyDescent="0.25">
      <c r="B15" s="103"/>
      <c r="C15" s="103" t="s">
        <v>23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2:15" x14ac:dyDescent="0.25">
      <c r="B16" s="103"/>
      <c r="C16" s="104" t="s">
        <v>24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2:15" x14ac:dyDescent="0.25">
      <c r="B17" s="112"/>
      <c r="C17" s="102" t="s">
        <v>25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2:15" x14ac:dyDescent="0.25">
      <c r="B18" s="103"/>
      <c r="C18" s="103" t="s">
        <v>26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2:15" x14ac:dyDescent="0.25">
      <c r="B19" s="104"/>
      <c r="C19" s="104" t="s">
        <v>27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pans="2:15" x14ac:dyDescent="0.25">
      <c r="B20" s="91"/>
    </row>
    <row r="21" spans="2:15" ht="60" x14ac:dyDescent="0.25">
      <c r="B21" s="140" t="s">
        <v>93</v>
      </c>
      <c r="C21" s="140" t="s">
        <v>17</v>
      </c>
      <c r="D21" s="96" t="s">
        <v>49</v>
      </c>
      <c r="E21" s="96" t="s">
        <v>51</v>
      </c>
      <c r="F21" s="96" t="s">
        <v>52</v>
      </c>
      <c r="G21" s="96" t="s">
        <v>96</v>
      </c>
      <c r="H21" s="96" t="s">
        <v>53</v>
      </c>
      <c r="I21" s="96" t="s">
        <v>87</v>
      </c>
      <c r="J21" s="96" t="s">
        <v>88</v>
      </c>
      <c r="K21" s="96" t="s">
        <v>89</v>
      </c>
      <c r="L21" s="96"/>
      <c r="M21" s="96"/>
      <c r="N21" s="96"/>
      <c r="O21" s="96"/>
    </row>
    <row r="22" spans="2:15" x14ac:dyDescent="0.25">
      <c r="B22" s="140"/>
      <c r="C22" s="140"/>
      <c r="D22" s="97">
        <v>0.05</v>
      </c>
      <c r="E22" s="97">
        <v>0.2</v>
      </c>
      <c r="F22" s="97">
        <v>0.3</v>
      </c>
      <c r="G22" s="97">
        <v>0.5</v>
      </c>
      <c r="H22" s="97">
        <v>0.6</v>
      </c>
      <c r="I22" s="97">
        <v>0.8</v>
      </c>
      <c r="J22" s="97">
        <v>0.9</v>
      </c>
      <c r="K22" s="97">
        <v>1</v>
      </c>
      <c r="L22" s="98"/>
      <c r="M22" s="98"/>
      <c r="N22" s="98"/>
      <c r="O22" s="98"/>
    </row>
    <row r="23" spans="2:15" x14ac:dyDescent="0.25">
      <c r="B23" s="110" t="s">
        <v>34</v>
      </c>
      <c r="C23" s="99" t="s">
        <v>22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2:15" x14ac:dyDescent="0.25">
      <c r="B24" s="100"/>
      <c r="C24" s="100" t="s">
        <v>23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2:15" x14ac:dyDescent="0.25">
      <c r="B25" s="101"/>
      <c r="C25" s="101" t="s">
        <v>24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</row>
    <row r="26" spans="2:15" x14ac:dyDescent="0.25">
      <c r="B26" s="110" t="s">
        <v>35</v>
      </c>
      <c r="C26" s="99" t="s">
        <v>25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</row>
    <row r="27" spans="2:15" x14ac:dyDescent="0.25">
      <c r="B27" s="100"/>
      <c r="C27" s="100" t="s">
        <v>26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</row>
    <row r="28" spans="2:15" x14ac:dyDescent="0.25">
      <c r="B28" s="101"/>
      <c r="C28" s="101" t="s">
        <v>27</v>
      </c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</row>
    <row r="29" spans="2:15" x14ac:dyDescent="0.25">
      <c r="B29" s="111" t="s">
        <v>37</v>
      </c>
      <c r="C29" s="102" t="s">
        <v>22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</row>
    <row r="30" spans="2:15" x14ac:dyDescent="0.25">
      <c r="B30" s="103"/>
      <c r="C30" s="103" t="s">
        <v>23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2:15" x14ac:dyDescent="0.25">
      <c r="B31" s="103"/>
      <c r="C31" s="104" t="s">
        <v>24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  <row r="32" spans="2:15" x14ac:dyDescent="0.25">
      <c r="B32" s="112"/>
      <c r="C32" s="102" t="s">
        <v>25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2:15" x14ac:dyDescent="0.25">
      <c r="B33" s="103"/>
      <c r="C33" s="103" t="s">
        <v>26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5" x14ac:dyDescent="0.25">
      <c r="B34" s="104"/>
      <c r="C34" s="104" t="s">
        <v>27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</row>
    <row r="35" spans="2:15" x14ac:dyDescent="0.25">
      <c r="B35" s="91"/>
    </row>
    <row r="36" spans="2:15" x14ac:dyDescent="0.25">
      <c r="B36" s="91"/>
    </row>
    <row r="37" spans="2:15" ht="19.5" customHeight="1" x14ac:dyDescent="0.25">
      <c r="B37" s="113" t="s">
        <v>18</v>
      </c>
      <c r="C37" s="114" t="s">
        <v>19</v>
      </c>
      <c r="D37" s="92"/>
      <c r="E37" s="92"/>
      <c r="F37" s="92"/>
      <c r="G37" s="92"/>
      <c r="H37" s="92"/>
      <c r="I37" s="92"/>
      <c r="J37" s="92"/>
      <c r="K37" s="92"/>
    </row>
    <row r="38" spans="2:15" ht="27" customHeight="1" x14ac:dyDescent="0.25">
      <c r="B38" s="108" t="s">
        <v>28</v>
      </c>
      <c r="C38" s="109" t="s">
        <v>21</v>
      </c>
      <c r="D38" s="93"/>
      <c r="E38" s="93"/>
      <c r="F38" s="93"/>
      <c r="G38" s="93"/>
      <c r="H38" s="93"/>
      <c r="I38" s="93"/>
      <c r="J38" s="93"/>
      <c r="K38" s="94"/>
      <c r="L38" s="95" t="s">
        <v>91</v>
      </c>
      <c r="M38" s="95" t="s">
        <v>48</v>
      </c>
      <c r="N38" s="95" t="s">
        <v>47</v>
      </c>
      <c r="O38" s="95" t="s">
        <v>46</v>
      </c>
    </row>
    <row r="39" spans="2:15" ht="60" x14ac:dyDescent="0.25">
      <c r="B39" s="140" t="s">
        <v>92</v>
      </c>
      <c r="C39" s="140" t="s">
        <v>17</v>
      </c>
      <c r="D39" s="96" t="s">
        <v>49</v>
      </c>
      <c r="E39" s="96" t="s">
        <v>51</v>
      </c>
      <c r="F39" s="96" t="s">
        <v>52</v>
      </c>
      <c r="G39" s="96" t="s">
        <v>96</v>
      </c>
      <c r="H39" s="96" t="s">
        <v>53</v>
      </c>
      <c r="I39" s="96" t="s">
        <v>89</v>
      </c>
      <c r="J39" s="96"/>
      <c r="K39" s="96"/>
      <c r="L39" s="96"/>
      <c r="M39" s="96"/>
      <c r="N39" s="96"/>
      <c r="O39" s="96"/>
    </row>
    <row r="40" spans="2:15" x14ac:dyDescent="0.25">
      <c r="B40" s="140"/>
      <c r="C40" s="140"/>
      <c r="D40" s="97">
        <v>0.05</v>
      </c>
      <c r="E40" s="97">
        <v>0.3</v>
      </c>
      <c r="F40" s="97">
        <v>0.5</v>
      </c>
      <c r="G40" s="97">
        <v>0.7</v>
      </c>
      <c r="H40" s="97">
        <v>0.9</v>
      </c>
      <c r="I40" s="97">
        <v>1</v>
      </c>
      <c r="J40" s="97"/>
      <c r="K40" s="97"/>
      <c r="L40" s="98"/>
      <c r="M40" s="98"/>
      <c r="N40" s="98"/>
      <c r="O40" s="98"/>
    </row>
    <row r="41" spans="2:15" x14ac:dyDescent="0.25">
      <c r="B41" s="110" t="s">
        <v>34</v>
      </c>
      <c r="C41" s="99" t="s">
        <v>22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2:15" x14ac:dyDescent="0.25">
      <c r="B42" s="100"/>
      <c r="C42" s="100" t="s">
        <v>23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</row>
    <row r="43" spans="2:15" x14ac:dyDescent="0.25">
      <c r="B43" s="101"/>
      <c r="C43" s="101" t="s">
        <v>24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</row>
    <row r="44" spans="2:15" x14ac:dyDescent="0.25">
      <c r="B44" s="110" t="s">
        <v>35</v>
      </c>
      <c r="C44" s="99" t="s">
        <v>25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</row>
    <row r="45" spans="2:15" x14ac:dyDescent="0.25">
      <c r="B45" s="100"/>
      <c r="C45" s="100" t="s">
        <v>26</v>
      </c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2:15" x14ac:dyDescent="0.25">
      <c r="B46" s="101"/>
      <c r="C46" s="101" t="s">
        <v>27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</row>
    <row r="47" spans="2:15" x14ac:dyDescent="0.25">
      <c r="B47" s="111" t="s">
        <v>38</v>
      </c>
      <c r="C47" s="102" t="s">
        <v>22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2:15" x14ac:dyDescent="0.25">
      <c r="B48" s="103"/>
      <c r="C48" s="103" t="s">
        <v>23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2:15" x14ac:dyDescent="0.25">
      <c r="B49" s="103"/>
      <c r="C49" s="104" t="s">
        <v>24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2:15" x14ac:dyDescent="0.25">
      <c r="B50" s="112"/>
      <c r="C50" s="102" t="s">
        <v>25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pans="2:15" x14ac:dyDescent="0.25">
      <c r="B51" s="103"/>
      <c r="C51" s="103" t="s">
        <v>26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2:15" x14ac:dyDescent="0.25">
      <c r="B52" s="104"/>
      <c r="C52" s="104" t="s">
        <v>27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</row>
    <row r="53" spans="2:15" x14ac:dyDescent="0.25">
      <c r="B53" s="91"/>
    </row>
    <row r="54" spans="2:15" ht="60" x14ac:dyDescent="0.25">
      <c r="B54" s="140" t="s">
        <v>94</v>
      </c>
      <c r="C54" s="140" t="s">
        <v>17</v>
      </c>
      <c r="D54" s="96" t="s">
        <v>49</v>
      </c>
      <c r="E54" s="96" t="s">
        <v>51</v>
      </c>
      <c r="F54" s="96" t="s">
        <v>52</v>
      </c>
      <c r="G54" s="96" t="s">
        <v>96</v>
      </c>
      <c r="H54" s="96" t="s">
        <v>53</v>
      </c>
      <c r="I54" s="96" t="s">
        <v>89</v>
      </c>
      <c r="J54" s="96"/>
      <c r="K54" s="96"/>
      <c r="L54" s="96"/>
      <c r="M54" s="96"/>
      <c r="N54" s="96"/>
      <c r="O54" s="96"/>
    </row>
    <row r="55" spans="2:15" x14ac:dyDescent="0.25">
      <c r="B55" s="140"/>
      <c r="C55" s="140"/>
      <c r="D55" s="97">
        <v>0.05</v>
      </c>
      <c r="E55" s="97">
        <v>0.3</v>
      </c>
      <c r="F55" s="97">
        <v>0.5</v>
      </c>
      <c r="G55" s="97">
        <v>0.7</v>
      </c>
      <c r="H55" s="97">
        <v>0.9</v>
      </c>
      <c r="I55" s="97">
        <v>1</v>
      </c>
      <c r="J55" s="97"/>
      <c r="K55" s="97"/>
      <c r="L55" s="98"/>
      <c r="M55" s="98"/>
      <c r="N55" s="98"/>
      <c r="O55" s="98"/>
    </row>
    <row r="56" spans="2:15" x14ac:dyDescent="0.25">
      <c r="B56" s="110" t="s">
        <v>34</v>
      </c>
      <c r="C56" s="99" t="s">
        <v>22</v>
      </c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</row>
    <row r="57" spans="2:15" x14ac:dyDescent="0.25">
      <c r="B57" s="100"/>
      <c r="C57" s="100" t="s">
        <v>23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</row>
    <row r="58" spans="2:15" x14ac:dyDescent="0.25">
      <c r="B58" s="101"/>
      <c r="C58" s="101" t="s">
        <v>24</v>
      </c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</row>
    <row r="59" spans="2:15" x14ac:dyDescent="0.25">
      <c r="B59" s="110" t="s">
        <v>35</v>
      </c>
      <c r="C59" s="99" t="s">
        <v>25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</row>
    <row r="60" spans="2:15" x14ac:dyDescent="0.25">
      <c r="B60" s="100"/>
      <c r="C60" s="100" t="s">
        <v>26</v>
      </c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</row>
    <row r="61" spans="2:15" x14ac:dyDescent="0.25">
      <c r="B61" s="101"/>
      <c r="C61" s="101" t="s">
        <v>27</v>
      </c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</row>
    <row r="62" spans="2:15" x14ac:dyDescent="0.25">
      <c r="B62" s="111" t="s">
        <v>39</v>
      </c>
      <c r="C62" s="102" t="s">
        <v>22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</row>
    <row r="63" spans="2:15" x14ac:dyDescent="0.25">
      <c r="B63" s="103"/>
      <c r="C63" s="103" t="s">
        <v>23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</row>
    <row r="64" spans="2:15" x14ac:dyDescent="0.25">
      <c r="B64" s="103"/>
      <c r="C64" s="104" t="s">
        <v>24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</row>
    <row r="65" spans="2:15" x14ac:dyDescent="0.25">
      <c r="B65" s="112"/>
      <c r="C65" s="102" t="s">
        <v>25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</row>
    <row r="66" spans="2:15" x14ac:dyDescent="0.25">
      <c r="B66" s="103"/>
      <c r="C66" s="103" t="s">
        <v>26</v>
      </c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7" spans="2:15" x14ac:dyDescent="0.25">
      <c r="B67" s="104"/>
      <c r="C67" s="104" t="s">
        <v>27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</row>
    <row r="68" spans="2:15" x14ac:dyDescent="0.25">
      <c r="B68" s="91"/>
    </row>
    <row r="69" spans="2:15" x14ac:dyDescent="0.25">
      <c r="B69" s="91"/>
    </row>
    <row r="70" spans="2:15" ht="19.5" customHeight="1" x14ac:dyDescent="0.25">
      <c r="B70" s="113" t="s">
        <v>18</v>
      </c>
      <c r="C70" s="114" t="s">
        <v>19</v>
      </c>
      <c r="D70" s="92"/>
      <c r="E70" s="92"/>
      <c r="F70" s="92"/>
      <c r="G70" s="92"/>
      <c r="H70" s="92"/>
      <c r="I70" s="92"/>
      <c r="J70" s="92"/>
      <c r="K70" s="92"/>
    </row>
    <row r="71" spans="2:15" ht="27" customHeight="1" x14ac:dyDescent="0.25">
      <c r="B71" s="108" t="s">
        <v>29</v>
      </c>
      <c r="C71" s="109" t="s">
        <v>31</v>
      </c>
      <c r="D71" s="93"/>
      <c r="E71" s="93"/>
      <c r="F71" s="93"/>
      <c r="G71" s="93"/>
      <c r="H71" s="93"/>
      <c r="I71" s="93"/>
      <c r="J71" s="93"/>
      <c r="K71" s="94"/>
      <c r="L71" s="95" t="s">
        <v>91</v>
      </c>
      <c r="M71" s="95" t="s">
        <v>48</v>
      </c>
      <c r="N71" s="95" t="s">
        <v>47</v>
      </c>
      <c r="O71" s="95" t="s">
        <v>46</v>
      </c>
    </row>
    <row r="72" spans="2:15" ht="45" x14ac:dyDescent="0.25">
      <c r="B72" s="140" t="s">
        <v>40</v>
      </c>
      <c r="C72" s="140" t="s">
        <v>17</v>
      </c>
      <c r="D72" s="96" t="s">
        <v>50</v>
      </c>
      <c r="E72" s="96" t="s">
        <v>51</v>
      </c>
      <c r="F72" s="96" t="s">
        <v>54</v>
      </c>
      <c r="G72" s="96" t="s">
        <v>97</v>
      </c>
      <c r="H72" s="96" t="s">
        <v>55</v>
      </c>
      <c r="I72" s="96"/>
      <c r="J72" s="96"/>
      <c r="K72" s="96"/>
      <c r="L72" s="96"/>
      <c r="M72" s="96"/>
      <c r="N72" s="96"/>
      <c r="O72" s="96"/>
    </row>
    <row r="73" spans="2:15" x14ac:dyDescent="0.25">
      <c r="B73" s="140"/>
      <c r="C73" s="140"/>
      <c r="D73" s="97">
        <v>0.05</v>
      </c>
      <c r="E73" s="97">
        <v>0.3</v>
      </c>
      <c r="F73" s="97">
        <v>0.5</v>
      </c>
      <c r="G73" s="97">
        <v>0.9</v>
      </c>
      <c r="H73" s="97">
        <v>1</v>
      </c>
      <c r="I73" s="97"/>
      <c r="J73" s="97"/>
      <c r="K73" s="97"/>
      <c r="L73" s="98"/>
      <c r="M73" s="98"/>
      <c r="N73" s="98"/>
      <c r="O73" s="98"/>
    </row>
    <row r="74" spans="2:15" x14ac:dyDescent="0.25">
      <c r="B74" s="110" t="s">
        <v>41</v>
      </c>
      <c r="C74" s="99" t="s">
        <v>22</v>
      </c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</row>
    <row r="75" spans="2:15" x14ac:dyDescent="0.25">
      <c r="B75" s="100"/>
      <c r="C75" s="100" t="s">
        <v>23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</row>
    <row r="76" spans="2:15" x14ac:dyDescent="0.25">
      <c r="B76" s="101"/>
      <c r="C76" s="101" t="s">
        <v>24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</row>
    <row r="77" spans="2:15" x14ac:dyDescent="0.25">
      <c r="B77" s="110" t="s">
        <v>42</v>
      </c>
      <c r="C77" s="99" t="s">
        <v>25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</row>
    <row r="78" spans="2:15" x14ac:dyDescent="0.25">
      <c r="B78" s="100"/>
      <c r="C78" s="100" t="s">
        <v>26</v>
      </c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</row>
    <row r="79" spans="2:15" x14ac:dyDescent="0.25">
      <c r="B79" s="101"/>
      <c r="C79" s="101" t="s">
        <v>27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</row>
    <row r="80" spans="2:15" x14ac:dyDescent="0.25">
      <c r="B80" s="111" t="s">
        <v>43</v>
      </c>
      <c r="C80" s="102" t="s">
        <v>22</v>
      </c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</row>
    <row r="81" spans="2:15" x14ac:dyDescent="0.25">
      <c r="B81" s="103"/>
      <c r="C81" s="103" t="s">
        <v>23</v>
      </c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</row>
    <row r="82" spans="2:15" x14ac:dyDescent="0.25">
      <c r="B82" s="103"/>
      <c r="C82" s="104" t="s">
        <v>24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</row>
    <row r="83" spans="2:15" x14ac:dyDescent="0.25">
      <c r="B83" s="112"/>
      <c r="C83" s="102" t="s">
        <v>25</v>
      </c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</row>
    <row r="84" spans="2:15" x14ac:dyDescent="0.25">
      <c r="B84" s="103"/>
      <c r="C84" s="103" t="s">
        <v>26</v>
      </c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</row>
    <row r="85" spans="2:15" x14ac:dyDescent="0.25">
      <c r="B85" s="104"/>
      <c r="C85" s="104" t="s">
        <v>27</v>
      </c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</row>
    <row r="86" spans="2:15" x14ac:dyDescent="0.25">
      <c r="B86" s="91"/>
      <c r="E86" s="95" t="s">
        <v>91</v>
      </c>
    </row>
    <row r="87" spans="2:15" ht="19.5" customHeight="1" x14ac:dyDescent="0.25">
      <c r="B87" s="113" t="s">
        <v>18</v>
      </c>
      <c r="C87" s="114" t="s">
        <v>19</v>
      </c>
      <c r="D87" s="92"/>
      <c r="E87" s="92"/>
      <c r="F87" s="92"/>
      <c r="G87" s="92"/>
      <c r="H87" s="92"/>
      <c r="I87" s="92"/>
      <c r="J87" s="92"/>
      <c r="K87" s="92"/>
    </row>
    <row r="88" spans="2:15" ht="27" customHeight="1" x14ac:dyDescent="0.25">
      <c r="B88" s="108" t="s">
        <v>30</v>
      </c>
      <c r="C88" s="109" t="s">
        <v>32</v>
      </c>
      <c r="D88" s="93"/>
      <c r="E88" s="93"/>
      <c r="F88" s="93"/>
      <c r="G88" s="93"/>
      <c r="H88" s="93"/>
      <c r="I88" s="93"/>
      <c r="J88" s="93"/>
      <c r="K88" s="94"/>
      <c r="L88" s="95" t="s">
        <v>91</v>
      </c>
      <c r="M88" s="95" t="s">
        <v>48</v>
      </c>
      <c r="N88" s="95" t="s">
        <v>47</v>
      </c>
      <c r="O88" s="95" t="s">
        <v>46</v>
      </c>
    </row>
    <row r="89" spans="2:15" x14ac:dyDescent="0.25">
      <c r="B89" s="140" t="s">
        <v>44</v>
      </c>
      <c r="C89" s="140" t="s">
        <v>17</v>
      </c>
      <c r="D89" s="105">
        <v>0</v>
      </c>
      <c r="E89" s="105">
        <v>0.2</v>
      </c>
      <c r="F89" s="105">
        <v>0.4</v>
      </c>
      <c r="G89" s="105">
        <v>0.6</v>
      </c>
      <c r="H89" s="105">
        <v>0.8</v>
      </c>
      <c r="I89" s="105">
        <v>1</v>
      </c>
      <c r="J89" s="96"/>
      <c r="K89" s="96"/>
      <c r="L89" s="96"/>
      <c r="M89" s="96"/>
      <c r="N89" s="96"/>
      <c r="O89" s="96"/>
    </row>
    <row r="90" spans="2:15" x14ac:dyDescent="0.25">
      <c r="B90" s="140"/>
      <c r="C90" s="140"/>
      <c r="D90" s="97"/>
      <c r="E90" s="97"/>
      <c r="F90" s="97"/>
      <c r="G90" s="97"/>
      <c r="H90" s="97"/>
      <c r="I90" s="97"/>
      <c r="J90" s="97"/>
      <c r="K90" s="97"/>
      <c r="L90" s="98"/>
      <c r="M90" s="98"/>
      <c r="N90" s="98"/>
      <c r="O90" s="98"/>
    </row>
    <row r="91" spans="2:15" x14ac:dyDescent="0.25">
      <c r="B91" s="110" t="s">
        <v>95</v>
      </c>
      <c r="C91" s="99" t="s">
        <v>22</v>
      </c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</row>
    <row r="92" spans="2:15" x14ac:dyDescent="0.25">
      <c r="B92" s="100"/>
      <c r="C92" s="100" t="s">
        <v>23</v>
      </c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</row>
    <row r="93" spans="2:15" x14ac:dyDescent="0.25">
      <c r="B93" s="101"/>
      <c r="C93" s="101" t="s">
        <v>24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</row>
    <row r="94" spans="2:15" x14ac:dyDescent="0.25">
      <c r="B94" s="110" t="s">
        <v>95</v>
      </c>
      <c r="C94" s="99" t="s">
        <v>25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</row>
    <row r="95" spans="2:15" x14ac:dyDescent="0.25">
      <c r="B95" s="100"/>
      <c r="C95" s="100" t="s">
        <v>26</v>
      </c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</row>
    <row r="96" spans="2:15" x14ac:dyDescent="0.25">
      <c r="B96" s="101"/>
      <c r="C96" s="101" t="s">
        <v>27</v>
      </c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</row>
    <row r="97" spans="2:15" x14ac:dyDescent="0.25">
      <c r="B97" s="111" t="s">
        <v>45</v>
      </c>
      <c r="C97" s="102" t="s">
        <v>22</v>
      </c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</row>
    <row r="98" spans="2:15" x14ac:dyDescent="0.25">
      <c r="B98" s="103"/>
      <c r="C98" s="103" t="s">
        <v>23</v>
      </c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</row>
    <row r="99" spans="2:15" x14ac:dyDescent="0.25">
      <c r="B99" s="103"/>
      <c r="C99" s="104" t="s">
        <v>24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</row>
    <row r="100" spans="2:15" x14ac:dyDescent="0.25">
      <c r="B100" s="112"/>
      <c r="C100" s="102" t="s">
        <v>25</v>
      </c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</row>
    <row r="101" spans="2:15" x14ac:dyDescent="0.25">
      <c r="B101" s="103"/>
      <c r="C101" s="103" t="s">
        <v>26</v>
      </c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</row>
    <row r="102" spans="2:15" x14ac:dyDescent="0.25">
      <c r="B102" s="104"/>
      <c r="C102" s="104" t="s">
        <v>27</v>
      </c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</row>
  </sheetData>
  <mergeCells count="13">
    <mergeCell ref="C6:C7"/>
    <mergeCell ref="B6:B7"/>
    <mergeCell ref="B2:O2"/>
    <mergeCell ref="B21:B22"/>
    <mergeCell ref="C21:C22"/>
    <mergeCell ref="B89:B90"/>
    <mergeCell ref="C89:C90"/>
    <mergeCell ref="B39:B40"/>
    <mergeCell ref="C39:C40"/>
    <mergeCell ref="B54:B55"/>
    <mergeCell ref="C54:C55"/>
    <mergeCell ref="B72:B73"/>
    <mergeCell ref="C72:C73"/>
  </mergeCells>
  <pageMargins left="0.70866141732283505" right="0.70866141732283505" top="0.74803149606299202" bottom="0.74803149606299202" header="0.31496062992126" footer="0.31496062992126"/>
  <pageSetup paperSize="9" scale="67" fitToHeight="6" orientation="landscape" r:id="rId1"/>
  <headerFooter>
    <oddFooter>&amp;L&amp;8EPM-KPC-TP-000024_000&amp;C&amp;8
Level - 3-E - External
Electronic documents once printed, are uncontrolled and may become out-dated. Refer to ECMS for current revision.&amp;R&amp;P of &amp;P</oddFooter>
  </headerFooter>
  <rowBreaks count="2" manualBreakCount="2">
    <brk id="35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Tracker Set-up</vt:lpstr>
      <vt:lpstr>'Tracker Set-up'!Print_Titles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Julin Borra</dc:creator>
  <cp:lastModifiedBy>حامد الغامدي Hamed Alghamdi</cp:lastModifiedBy>
  <cp:lastPrinted>2017-10-29T13:50:18Z</cp:lastPrinted>
  <dcterms:created xsi:type="dcterms:W3CDTF">2017-08-21T10:54:44Z</dcterms:created>
  <dcterms:modified xsi:type="dcterms:W3CDTF">2022-04-21T12:03:27Z</dcterms:modified>
</cp:coreProperties>
</file>